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<sst xmlns="http://schemas.openxmlformats.org/spreadsheetml/2006/main" count="18" uniqueCount="17">
  <si>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Today</t>
  </si>
  <si>
    <t>Expiration</t>
  </si>
  <si>
    <t>Days to expiry</t>
  </si>
  <si>
    <t>YM</t>
  </si>
  <si>
    <t>DJIA</t>
  </si>
  <si>
    <t>Difference</t>
  </si>
  <si>
    <t>YM 1 contract value</t>
  </si>
  <si>
    <t>Value of difference</t>
  </si>
  <si>
    <t>As a percentage</t>
  </si>
  <si>
    <t>Annualized</t>
  </si>
  <si>
    <t>At 14:38 today (9/21/2006)</t>
  </si>
  <si>
    <t>Average of high/low during this 1 minute of trading</t>
  </si>
  <si>
    <t>(i.e. 1 YM contract controls this value of cash)</t>
  </si>
  <si>
    <t>Margin required</t>
  </si>
  <si>
    <t>Net control value</t>
  </si>
  <si>
    <t>This spreadsheet goes hand-in-hand with this topic:</t>
  </si>
  <si>
    <t>http://emini.deltat1.com/forum/topic.asp?TOPIC_ID=1160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</si>
</sst>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0.0%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20" applyNumberFormat="1" applyAlignment="1">
      <alignment/>
    </xf>
    <xf numFmtId="2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ini.deltat1.com/forum/topic.asp?TOPIC_ID=116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3.00390625" style="0" customWidth="1"/>
    <col min="2" max="2" width="21.00390625" style="0" customWidth="1"/>
  </cols>
  <sheetData>
    <row r="1" spans="1:2" ht="12.75">
      <c r="A1" t="s">
        <v>0</v>
      </c>
      <c r="B1" s="1">
        <v>38981</v>
      </c>
    </row>
    <row r="2" spans="1:2" ht="12.75">
      <c r="A2" t="s">
        <v>1</v>
      </c>
      <c r="B2" s="1">
        <v>39066</v>
      </c>
    </row>
    <row r="4" spans="1:2" ht="12.75">
      <c r="A4" t="s">
        <v>2</v>
      </c>
      <c r="B4" s="2">
        <f>B2-B1</f>
        <v>85</v>
      </c>
    </row>
    <row r="6" ht="12.75">
      <c r="A6" t="s">
        <v>10</v>
      </c>
    </row>
    <row r="7" spans="1:3" ht="12.75">
      <c r="A7" t="s">
        <v>3</v>
      </c>
      <c r="B7" s="5">
        <f>(11604+11606)/2</f>
        <v>11605</v>
      </c>
      <c r="C7" t="s">
        <v>11</v>
      </c>
    </row>
    <row r="8" spans="1:3" ht="12.75">
      <c r="A8" t="s">
        <v>4</v>
      </c>
      <c r="B8">
        <f>(11526.19+11524.75)/2</f>
        <v>11525.470000000001</v>
      </c>
      <c r="C8" t="s">
        <v>11</v>
      </c>
    </row>
    <row r="10" spans="1:2" ht="12.75">
      <c r="A10" t="s">
        <v>5</v>
      </c>
      <c r="B10">
        <f>B7-B8</f>
        <v>79.52999999999884</v>
      </c>
    </row>
    <row r="12" spans="1:3" ht="12.75">
      <c r="A12" t="s">
        <v>6</v>
      </c>
      <c r="B12" s="3">
        <f>B7*5</f>
        <v>58025</v>
      </c>
      <c r="C12" t="s">
        <v>12</v>
      </c>
    </row>
    <row r="13" spans="1:2" ht="12.75">
      <c r="A13" t="s">
        <v>13</v>
      </c>
      <c r="B13" s="6">
        <v>1000</v>
      </c>
    </row>
    <row r="14" spans="1:2" ht="12.75">
      <c r="A14" t="s">
        <v>14</v>
      </c>
      <c r="B14" s="6">
        <f>B12-B13</f>
        <v>57025</v>
      </c>
    </row>
    <row r="15" ht="12.75">
      <c r="B15" s="6"/>
    </row>
    <row r="16" spans="1:2" ht="12.75">
      <c r="A16" t="s">
        <v>7</v>
      </c>
      <c r="B16" s="3">
        <f>B10*5</f>
        <v>397.6499999999942</v>
      </c>
    </row>
    <row r="18" spans="1:2" ht="12.75">
      <c r="A18" t="s">
        <v>8</v>
      </c>
      <c r="B18" s="4">
        <f>B16/B14</f>
        <v>0.006973257343270393</v>
      </c>
    </row>
    <row r="19" spans="1:2" ht="12.75">
      <c r="A19" t="s">
        <v>9</v>
      </c>
      <c r="B19" s="4">
        <f>365/B4*B18</f>
        <v>0.029943987415219923</v>
      </c>
    </row>
    <row r="21" ht="12.75">
      <c r="A21" t="s">
        <v>15</v>
      </c>
    </row>
    <row r="22" ht="12.75">
      <c r="A22" s="7" t="s">
        <v>16</v>
      </c>
    </row>
  </sheetData>
  <hyperlinks>
    <hyperlink ref="A22" r:id="rId1" display="http://emini.deltat1.com/forum/topic.asp?TOPIC_ID=116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Guy Ellis</dc:creator>
  <cp:keywords/>
  <dc:description/>
  <cp:lastModifiedBy> Guy Ellis</cp:lastModifiedBy>
  <dcterms:created xsi:type="dcterms:W3CDTF">2006-09-22T03:21:46Z</dcterms:created>
  <dcterms:modified xsi:type="dcterms:W3CDTF">2006-09-22T03:48:06Z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